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nfcc-my.sharepoint.com/personal/p_hanson_nnfcc_co_uk/Documents/Documents/"/>
    </mc:Choice>
  </mc:AlternateContent>
  <xr:revisionPtr revIDLastSave="0" documentId="8_{E0F803DB-A789-49A7-86EC-C266075CA1C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TFC price calculation" sheetId="4" r:id="rId1"/>
    <sheet name="RHI price history" sheetId="6" r:id="rId2"/>
  </sheets>
  <definedNames>
    <definedName name="Methane_kWhperkg" localSheetId="1">'RHI price history'!#REF!</definedName>
    <definedName name="Methane_kWhperkg">'RTFC price calculation'!$C$7</definedName>
    <definedName name="Methane_LHV" localSheetId="1">'RHI price history'!#REF!</definedName>
    <definedName name="Methane_LHV">'RTFC price calculation'!$C$5</definedName>
    <definedName name="MJperkWh" localSheetId="1">'RHI price history'!#REF!</definedName>
    <definedName name="MJperkWh">'RTFC price calculation'!$C$6</definedName>
    <definedName name="RTFC_price" localSheetId="1">'RHI price history'!#REF!</definedName>
    <definedName name="RTFC_price">'RTFC price calculation'!$C$3</definedName>
    <definedName name="RTFCs_crop" localSheetId="1">'RHI price history'!$C$11</definedName>
    <definedName name="RTFCs_crop">'RTFC price calculation'!$C$10</definedName>
    <definedName name="RTFCs_waste" localSheetId="1">'RHI price history'!$D$11</definedName>
    <definedName name="RTFCs_waste">'RTFC price calculation'!$D$10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D11" i="4" s="1"/>
  <c r="R8" i="6" l="1"/>
  <c r="S8" i="6"/>
  <c r="P8" i="6"/>
  <c r="T8" i="6"/>
  <c r="Q8" i="6"/>
  <c r="O8" i="6"/>
  <c r="N8" i="6"/>
  <c r="M8" i="6"/>
  <c r="L8" i="6"/>
  <c r="E8" i="6"/>
  <c r="I8" i="6"/>
  <c r="G8" i="6"/>
  <c r="H8" i="6"/>
  <c r="F8" i="6"/>
  <c r="J8" i="6"/>
  <c r="C8" i="6"/>
  <c r="D8" i="6"/>
  <c r="K8" i="6"/>
  <c r="C11" i="4"/>
  <c r="Q7" i="6" l="1"/>
  <c r="R7" i="6"/>
  <c r="S7" i="6"/>
  <c r="P7" i="6"/>
  <c r="T7" i="6"/>
  <c r="O7" i="6"/>
  <c r="N7" i="6"/>
  <c r="L7" i="6"/>
  <c r="M7" i="6"/>
  <c r="C7" i="6"/>
  <c r="G7" i="6"/>
  <c r="K7" i="6"/>
  <c r="F7" i="6"/>
  <c r="D7" i="6"/>
  <c r="H7" i="6"/>
  <c r="E7" i="6"/>
  <c r="I7" i="6"/>
  <c r="J7" i="6"/>
</calcChain>
</file>

<file path=xl/sharedStrings.xml><?xml version="1.0" encoding="utf-8"?>
<sst xmlns="http://schemas.openxmlformats.org/spreadsheetml/2006/main" count="41" uniqueCount="27">
  <si>
    <t>Address:</t>
  </si>
  <si>
    <t>NNFCC,</t>
  </si>
  <si>
    <t>Biocentre,</t>
  </si>
  <si>
    <t>York Science Park,</t>
  </si>
  <si>
    <t>Innovation Way,</t>
  </si>
  <si>
    <t>York,</t>
  </si>
  <si>
    <t>YO10 5DG,</t>
  </si>
  <si>
    <t>United Kingdom</t>
  </si>
  <si>
    <t>Email:</t>
  </si>
  <si>
    <t xml:space="preserve">enquiries@nnfcc.co.uk </t>
  </si>
  <si>
    <t>Tel:</t>
  </si>
  <si>
    <t>+44 1904 435182</t>
  </si>
  <si>
    <t>Fax:</t>
  </si>
  <si>
    <t>+44 1904 435345</t>
  </si>
  <si>
    <t>Crop</t>
  </si>
  <si>
    <t>Waste</t>
  </si>
  <si>
    <t>RTFC reward (RTFCs per kg)</t>
  </si>
  <si>
    <t>RTFC price (ppRTFC)</t>
  </si>
  <si>
    <t>RTFC reward (ppkWh)</t>
  </si>
  <si>
    <t>Methane LHV (MJ/kg)</t>
  </si>
  <si>
    <t>MJ per kWh</t>
  </si>
  <si>
    <t>Methane LHV (kWh/kg)</t>
  </si>
  <si>
    <t>Biomethane Tier 1</t>
  </si>
  <si>
    <t>Biomethane Tier 2</t>
  </si>
  <si>
    <t>Biomethane Tier 3</t>
  </si>
  <si>
    <t>RTFC (crop)</t>
  </si>
  <si>
    <t>RTFC (waste)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</si>
</sst>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"/>
  </numFmts>
  <fonts count="23" x14ac:knownFonts="1">
    <font>
      <sz val="10"/>
      <color theme="1" tint="0.24994659260841701"/>
      <name val="Lao U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Lao UI"/>
      <family val="2"/>
    </font>
    <font>
      <sz val="10"/>
      <color rgb="FF146E4A"/>
      <name val="Lao UI"/>
      <family val="2"/>
    </font>
    <font>
      <sz val="10"/>
      <color rgb="FF2C4983"/>
      <name val="Lao UI"/>
      <family val="2"/>
    </font>
    <font>
      <sz val="10"/>
      <color theme="1"/>
      <name val="Lao UI"/>
      <family val="2"/>
    </font>
    <font>
      <sz val="10"/>
      <color rgb="FF786F2C"/>
      <name val="Lao UI"/>
      <family val="2"/>
    </font>
    <font>
      <sz val="10"/>
      <color rgb="FF404040"/>
      <name val="Lao UI"/>
      <family val="2"/>
    </font>
    <font>
      <sz val="10"/>
      <color rgb="FFF8D8D9"/>
      <name val="Lao UI"/>
      <family val="2"/>
    </font>
    <font>
      <i/>
      <sz val="10"/>
      <color theme="1" tint="0.24994659260841701"/>
      <name val="Lao UI"/>
      <family val="2"/>
    </font>
    <font>
      <u/>
      <sz val="10"/>
      <color rgb="FF99206D"/>
      <name val="Lao UI"/>
      <family val="2"/>
    </font>
    <font>
      <b/>
      <sz val="10"/>
      <color rgb="FF404040"/>
      <name val="Lao UI"/>
      <family val="2"/>
    </font>
    <font>
      <sz val="10"/>
      <color theme="1"/>
      <name val="Lao UI"/>
      <family val="2"/>
    </font>
    <font>
      <sz val="10"/>
      <color theme="1" tint="0.249977111117893"/>
      <name val="Lao UI"/>
      <family val="2"/>
    </font>
    <font>
      <i/>
      <sz val="10"/>
      <color theme="1" tint="0.249977111117893"/>
      <name val="Lao UI"/>
      <family val="2"/>
    </font>
    <font>
      <b/>
      <sz val="9"/>
      <color rgb="FF2C4983"/>
      <name val="Lao UI"/>
      <family val="2"/>
    </font>
    <font>
      <sz val="9"/>
      <color rgb="FF2C4983"/>
      <name val="Lao UI"/>
      <family val="2"/>
    </font>
    <font>
      <b/>
      <u/>
      <sz val="9"/>
      <color rgb="FF5B9A39"/>
      <name val="Lao UI"/>
      <family val="2"/>
    </font>
    <font>
      <b/>
      <sz val="9"/>
      <color rgb="FF5B9A39"/>
      <name val="Lao UI"/>
      <family val="2"/>
    </font>
    <font>
      <b/>
      <sz val="10"/>
      <color rgb="FF2C4983"/>
      <name val="Lao UI"/>
      <family val="2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5B9A39"/>
        <bgColor indexed="64"/>
      </patternFill>
    </fill>
    <fill>
      <patternFill patternType="solid">
        <fgColor rgb="FFFCCC23"/>
        <bgColor indexed="64"/>
      </patternFill>
    </fill>
    <fill>
      <patternFill patternType="solid">
        <fgColor rgb="FFBF2025"/>
        <bgColor indexed="64"/>
      </patternFill>
    </fill>
    <fill>
      <patternFill patternType="solid">
        <fgColor rgb="FF99206D"/>
        <bgColor indexed="64"/>
      </patternFill>
    </fill>
    <fill>
      <patternFill patternType="solid">
        <fgColor rgb="FF146E4A"/>
        <bgColor indexed="64"/>
      </patternFill>
    </fill>
    <fill>
      <patternFill patternType="solid">
        <fgColor rgb="FFDCEED2"/>
        <bgColor indexed="64"/>
      </patternFill>
    </fill>
    <fill>
      <patternFill patternType="solid">
        <fgColor rgb="FFD7E0F1"/>
        <bgColor indexed="64"/>
      </patternFill>
    </fill>
    <fill>
      <patternFill patternType="solid">
        <fgColor rgb="FFEEEBD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A529C"/>
        <bgColor indexed="64"/>
      </patternFill>
    </fill>
    <fill>
      <patternFill patternType="solid">
        <fgColor rgb="FFFDEEB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1">
    <xf numFmtId="0" fontId="0" fillId="0" borderId="0"/>
    <xf numFmtId="0" fontId="2" fillId="2" borderId="4" applyNumberFormat="0" applyAlignment="0" applyProtection="0"/>
    <xf numFmtId="0" fontId="11" fillId="8" borderId="4" applyNumberFormat="0" applyAlignment="0" applyProtection="0"/>
    <xf numFmtId="0" fontId="9" fillId="13" borderId="4" applyNumberFormat="0" applyAlignment="0" applyProtection="0"/>
    <xf numFmtId="164" fontId="10" fillId="11" borderId="4" applyAlignment="0">
      <protection locked="0"/>
    </xf>
    <xf numFmtId="0" fontId="14" fillId="14" borderId="4" applyNumberFormat="0" applyAlignment="0" applyProtection="0"/>
    <xf numFmtId="164" fontId="7" fillId="5" borderId="4" applyAlignment="0"/>
    <xf numFmtId="0" fontId="3" fillId="0" borderId="1" applyNumberFormat="0" applyFill="0" applyAlignment="0" applyProtection="0"/>
    <xf numFmtId="0" fontId="5" fillId="3" borderId="2" applyNumberFormat="0" applyAlignment="0" applyProtection="0"/>
    <xf numFmtId="0" fontId="4" fillId="8" borderId="4" applyNumberFormat="0" applyAlignment="0" applyProtection="0"/>
    <xf numFmtId="0" fontId="1" fillId="4" borderId="3" applyNumberFormat="0" applyFont="0" applyAlignment="0" applyProtection="0"/>
    <xf numFmtId="0" fontId="12" fillId="0" borderId="4" applyNumberFormat="0" applyFill="0" applyAlignment="0" applyProtection="0"/>
    <xf numFmtId="0" fontId="13" fillId="0" borderId="4" applyNumberFormat="0" applyFill="0" applyAlignment="0" applyProtection="0"/>
    <xf numFmtId="0" fontId="5" fillId="6" borderId="4"/>
    <xf numFmtId="0" fontId="5" fillId="15" borderId="4"/>
    <xf numFmtId="0" fontId="10" fillId="7" borderId="4"/>
    <xf numFmtId="0" fontId="5" fillId="9" borderId="4"/>
    <xf numFmtId="0" fontId="5" fillId="10" borderId="4"/>
    <xf numFmtId="164" fontId="8" fillId="12" borderId="4"/>
    <xf numFmtId="0" fontId="8" fillId="16" borderId="4"/>
    <xf numFmtId="0" fontId="6" fillId="0" borderId="4"/>
  </cellStyleXfs>
  <cellXfs count="25">
    <xf numFmtId="0" fontId="0" fillId="0" borderId="0" xfId="0"/>
    <xf numFmtId="0" fontId="15" fillId="5" borderId="5" xfId="0" applyFont="1" applyFill="1" applyBorder="1"/>
    <xf numFmtId="0" fontId="15" fillId="5" borderId="0" xfId="0" applyFont="1" applyFill="1"/>
    <xf numFmtId="0" fontId="16" fillId="5" borderId="5" xfId="0" applyFont="1" applyFill="1" applyBorder="1"/>
    <xf numFmtId="0" fontId="17" fillId="5" borderId="5" xfId="0" applyFont="1" applyFill="1" applyBorder="1"/>
    <xf numFmtId="0" fontId="16" fillId="5" borderId="0" xfId="0" applyFont="1" applyFill="1"/>
    <xf numFmtId="0" fontId="18" fillId="5" borderId="0" xfId="0" applyFont="1" applyFill="1"/>
    <xf numFmtId="0" fontId="19" fillId="5" borderId="0" xfId="0" applyFont="1" applyFill="1"/>
    <xf numFmtId="0" fontId="20" fillId="5" borderId="0" xfId="12" applyFont="1" applyFill="1" applyBorder="1"/>
    <xf numFmtId="0" fontId="21" fillId="5" borderId="0" xfId="0" quotePrefix="1" applyFont="1" applyFill="1"/>
    <xf numFmtId="0" fontId="18" fillId="5" borderId="0" xfId="0" applyFont="1" applyFill="1" applyBorder="1"/>
    <xf numFmtId="0" fontId="18" fillId="5" borderId="0" xfId="0" quotePrefix="1" applyFont="1" applyFill="1" applyBorder="1"/>
    <xf numFmtId="0" fontId="15" fillId="17" borderId="0" xfId="0" applyFont="1" applyFill="1"/>
    <xf numFmtId="0" fontId="5" fillId="9" borderId="4" xfId="16"/>
    <xf numFmtId="0" fontId="5" fillId="15" borderId="4" xfId="14"/>
    <xf numFmtId="164" fontId="10" fillId="11" borderId="4" xfId="4">
      <protection locked="0"/>
    </xf>
    <xf numFmtId="164" fontId="7" fillId="5" borderId="4" xfId="6"/>
    <xf numFmtId="0" fontId="0" fillId="0" borderId="4" xfId="0" applyBorder="1"/>
    <xf numFmtId="0" fontId="5" fillId="15" borderId="4" xfId="14" applyFont="1"/>
    <xf numFmtId="164" fontId="22" fillId="18" borderId="4" xfId="6" applyFont="1" applyFill="1"/>
    <xf numFmtId="17" fontId="5" fillId="15" borderId="0" xfId="0" applyNumberFormat="1" applyFont="1" applyFill="1"/>
    <xf numFmtId="0" fontId="15" fillId="5" borderId="6" xfId="0" applyFont="1" applyFill="1" applyBorder="1"/>
    <xf numFmtId="0" fontId="8" fillId="5" borderId="6" xfId="0" applyFont="1" applyFill="1" applyBorder="1"/>
    <xf numFmtId="165" fontId="15" fillId="5" borderId="6" xfId="0" applyNumberFormat="1" applyFont="1" applyFill="1" applyBorder="1"/>
    <xf numFmtId="2" fontId="15" fillId="5" borderId="6" xfId="0" applyNumberFormat="1" applyFont="1" applyFill="1" applyBorder="1"/>
  </cellXfs>
  <cellStyles count="21">
    <cellStyle name="Assumed data" xfId="18" xr:uid="{00000000-0005-0000-0000-000000000000}"/>
    <cellStyle name="Bad" xfId="2" builtinId="27" customBuiltin="1"/>
    <cellStyle name="Calculation" xfId="6" builtinId="22" customBuiltin="1"/>
    <cellStyle name="Check Cell" xfId="8" builtinId="23" customBuiltin="1"/>
    <cellStyle name="Default data" xfId="19" xr:uid="{00000000-0005-0000-0000-000004000000}"/>
    <cellStyle name="Explanatory Text" xfId="11" builtinId="53" customBuiltin="1"/>
    <cellStyle name="Good" xfId="1" builtinId="26" customBuiltin="1"/>
    <cellStyle name="Header 1" xfId="13" xr:uid="{00000000-0005-0000-0000-000007000000}"/>
    <cellStyle name="Header 2" xfId="14" xr:uid="{00000000-0005-0000-0000-000008000000}"/>
    <cellStyle name="Header 3" xfId="15" xr:uid="{00000000-0005-0000-0000-000009000000}"/>
    <cellStyle name="Header 4" xfId="16" xr:uid="{00000000-0005-0000-0000-00000A000000}"/>
    <cellStyle name="Header 5" xfId="17" xr:uid="{00000000-0005-0000-0000-00000B000000}"/>
    <cellStyle name="Hyperlink" xfId="12" builtinId="8" customBuiltin="1"/>
    <cellStyle name="Input" xfId="4" builtinId="20" customBuiltin="1"/>
    <cellStyle name="Linked Cell" xfId="7" builtinId="24" hidden="1"/>
    <cellStyle name="Neutral" xfId="3" builtinId="28" hidden="1" customBuiltin="1"/>
    <cellStyle name="Normal" xfId="0" builtinId="0" customBuiltin="1"/>
    <cellStyle name="Note" xfId="10" builtinId="10" hidden="1"/>
    <cellStyle name="Output" xfId="5" builtinId="21" customBuiltin="1"/>
    <cellStyle name="Unit" xfId="20" xr:uid="{00000000-0005-0000-0000-000013000000}"/>
    <cellStyle name="Warning Text" xfId="9" builtinId="11" customBuiltin="1"/>
  </cellStyles>
  <dxfs count="25">
    <dxf>
      <font>
        <color theme="1" tint="0.24994659260841701"/>
      </font>
      <fill>
        <patternFill>
          <bgColor rgb="FFF8D8D9"/>
        </patternFill>
      </fill>
      <border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 tint="0.24994659260841701"/>
      </font>
      <border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0"/>
      </font>
      <fill>
        <patternFill>
          <bgColor rgb="FF0A529C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color theme="0"/>
      </font>
      <fill>
        <patternFill>
          <bgColor rgb="FFBF202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1" tint="0.24994659260841701"/>
      </font>
      <fill>
        <patternFill>
          <bgColor rgb="FFCAF6E4"/>
        </patternFill>
      </fill>
      <border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 tint="0.24994659260841701"/>
      </font>
      <border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0"/>
      </font>
      <fill>
        <patternFill>
          <bgColor rgb="FF0A529C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color theme="0"/>
      </font>
      <fill>
        <patternFill>
          <bgColor rgb="FF146E4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1" tint="0.24994659260841701"/>
      </font>
      <fill>
        <patternFill>
          <bgColor rgb="FFF6D6EB"/>
        </patternFill>
      </fill>
      <border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 tint="0.24994659260841701"/>
      </font>
      <border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0"/>
      </font>
      <fill>
        <patternFill>
          <bgColor rgb="FF0A529C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color theme="0"/>
      </font>
      <fill>
        <patternFill>
          <bgColor rgb="FF99206D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1" tint="0.24994659260841701"/>
      </font>
      <fill>
        <patternFill>
          <bgColor rgb="FFFDEEB5"/>
        </patternFill>
      </fill>
      <border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rgb="FF404040"/>
      </font>
      <border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0"/>
      </font>
      <fill>
        <patternFill>
          <bgColor rgb="FF0A529C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color theme="1" tint="0.24994659260841701"/>
      </font>
      <fill>
        <patternFill>
          <bgColor rgb="FFFCCC23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ill>
        <patternFill>
          <bgColor rgb="FFDCEED2"/>
        </patternFill>
      </fill>
      <border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 tint="0.24994659260841701"/>
      </font>
      <border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0"/>
      </font>
      <fill>
        <patternFill>
          <bgColor rgb="FF0A529C"/>
        </patternFill>
      </fill>
      <border>
        <vertical style="thin">
          <color theme="1" tint="0.499984740745262"/>
        </vertical>
        <horizontal style="thin">
          <color theme="1" tint="0.499984740745262"/>
        </horizontal>
      </border>
    </dxf>
    <dxf>
      <font>
        <b val="0"/>
        <i val="0"/>
        <color theme="0"/>
      </font>
      <fill>
        <patternFill>
          <bgColor rgb="FF5B9A39"/>
        </patternFill>
      </fill>
      <border>
        <vertical style="thin">
          <color theme="1" tint="0.499984740745262"/>
        </vertical>
        <horizontal style="thin">
          <color theme="1" tint="0.499984740745262"/>
        </horizontal>
      </border>
    </dxf>
    <dxf>
      <font>
        <color theme="1" tint="0.24994659260841701"/>
      </font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</dxfs>
  <tableStyles count="5" defaultTableStyle="Table 1" defaultPivotStyle="PivotStyleLight16">
    <tableStyle name="Table 1" pivot="0" count="5" xr9:uid="{00000000-0011-0000-FFFF-FFFF00000000}">
      <tableStyleElement type="wholeTable" dxfId="24"/>
      <tableStyleElement type="headerRow" dxfId="23"/>
      <tableStyleElement type="totalRow" dxfId="22"/>
      <tableStyleElement type="firstRowStripe" dxfId="21"/>
      <tableStyleElement type="secondRowStripe" dxfId="20"/>
    </tableStyle>
    <tableStyle name="Table 2" pivot="0" count="5" xr9:uid="{00000000-0011-0000-FFFF-FFFF01000000}">
      <tableStyleElement type="wholeTable" dxfId="19"/>
      <tableStyleElement type="headerRow" dxfId="18"/>
      <tableStyleElement type="totalRow" dxfId="17"/>
      <tableStyleElement type="firstRowStripe" dxfId="16"/>
      <tableStyleElement type="secondRowStripe" dxfId="15"/>
    </tableStyle>
    <tableStyle name="Table 4" pivot="0" count="5" xr9:uid="{00000000-0011-0000-FFFF-FFFF02000000}">
      <tableStyleElement type="wholeTable" dxfId="14"/>
      <tableStyleElement type="headerRow" dxfId="13"/>
      <tableStyleElement type="totalRow" dxfId="12"/>
      <tableStyleElement type="firstRowStripe" dxfId="11"/>
      <tableStyleElement type="secondRowStripe" dxfId="10"/>
    </tableStyle>
    <tableStyle name="Table Style 1" pivot="0" count="5" xr9:uid="{00000000-0011-0000-FFFF-FFFF03000000}">
      <tableStyleElement type="wholeTable" dxfId="9"/>
      <tableStyleElement type="headerRow" dxfId="8"/>
      <tableStyleElement type="totalRow" dxfId="7"/>
      <tableStyleElement type="firstRowStripe" dxfId="6"/>
      <tableStyleElement type="secondRowStripe" dxfId="5"/>
    </tableStyle>
    <tableStyle name="Table Style 2" pivot="0" count="5" xr9:uid="{00000000-0011-0000-FFFF-FFFF04000000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5B9A39"/>
      <color rgb="FF146E4A"/>
      <color rgb="FF99206D"/>
      <color rgb="FFBF2025"/>
      <color rgb="FF0A529C"/>
      <color rgb="FFF8D8D9"/>
      <color rgb="FF786F2C"/>
      <color rgb="FFF6D6EB"/>
      <color rgb="FFCAF6E4"/>
      <color rgb="FFFDEE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Biomethane</a:t>
            </a:r>
            <a:r>
              <a:rPr lang="en-GB" baseline="0"/>
              <a:t> 'subsidy' - RTFC vs RHI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'RHI price history'!$B$4</c:f>
              <c:strCache>
                <c:ptCount val="1"/>
                <c:pt idx="0">
                  <c:v>Biomethane Tier 1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Pt>
            <c:idx val="9"/>
            <c:marker>
              <c:symbol val="circle"/>
              <c:size val="5"/>
              <c:spPr>
                <a:solidFill>
                  <a:schemeClr val="accent1">
                    <a:lumMod val="5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>
                    <a:lumMod val="50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9B-4674-B6AA-9893D623E7EB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chemeClr val="accent1">
                    <a:lumMod val="5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F49B-4674-B6AA-9893D623E7EB}"/>
              </c:ext>
            </c:extLst>
          </c:dPt>
          <c:cat>
            <c:numRef>
              <c:f>'RHI price history'!$C$3:$T$3</c:f>
              <c:numCache>
                <c:formatCode>mmm\-yy</c:formatCode>
                <c:ptCount val="18"/>
                <c:pt idx="0">
                  <c:v>42370</c:v>
                </c:pt>
                <c:pt idx="1">
                  <c:v>42461</c:v>
                </c:pt>
                <c:pt idx="2">
                  <c:v>42552</c:v>
                </c:pt>
                <c:pt idx="3">
                  <c:v>42644</c:v>
                </c:pt>
                <c:pt idx="4">
                  <c:v>42736</c:v>
                </c:pt>
                <c:pt idx="5">
                  <c:v>42826</c:v>
                </c:pt>
                <c:pt idx="6">
                  <c:v>42917</c:v>
                </c:pt>
                <c:pt idx="7">
                  <c:v>42979</c:v>
                </c:pt>
                <c:pt idx="8">
                  <c:v>43101</c:v>
                </c:pt>
                <c:pt idx="9">
                  <c:v>43191</c:v>
                </c:pt>
                <c:pt idx="10">
                  <c:v>43221</c:v>
                </c:pt>
                <c:pt idx="11">
                  <c:v>43374</c:v>
                </c:pt>
                <c:pt idx="12">
                  <c:v>43466</c:v>
                </c:pt>
                <c:pt idx="13">
                  <c:v>43556</c:v>
                </c:pt>
                <c:pt idx="14">
                  <c:v>43647</c:v>
                </c:pt>
                <c:pt idx="15">
                  <c:v>43739</c:v>
                </c:pt>
                <c:pt idx="16">
                  <c:v>43831</c:v>
                </c:pt>
                <c:pt idx="17">
                  <c:v>44197</c:v>
                </c:pt>
              </c:numCache>
            </c:numRef>
          </c:cat>
          <c:val>
            <c:numRef>
              <c:f>'RHI price history'!$C$4:$T$4</c:f>
              <c:numCache>
                <c:formatCode>General</c:formatCode>
                <c:ptCount val="18"/>
                <c:pt idx="0">
                  <c:v>6.34</c:v>
                </c:pt>
                <c:pt idx="1">
                  <c:v>5.6</c:v>
                </c:pt>
                <c:pt idx="2">
                  <c:v>4.76</c:v>
                </c:pt>
                <c:pt idx="3">
                  <c:v>4.5199999999999996</c:v>
                </c:pt>
                <c:pt idx="4">
                  <c:v>4.07</c:v>
                </c:pt>
                <c:pt idx="5">
                  <c:v>3.67</c:v>
                </c:pt>
                <c:pt idx="6">
                  <c:v>3.3</c:v>
                </c:pt>
                <c:pt idx="7">
                  <c:v>3.3</c:v>
                </c:pt>
                <c:pt idx="8">
                  <c:v>3.3</c:v>
                </c:pt>
                <c:pt idx="9">
                  <c:v>3.3</c:v>
                </c:pt>
                <c:pt idx="10">
                  <c:v>5.6</c:v>
                </c:pt>
                <c:pt idx="11">
                  <c:v>5.6</c:v>
                </c:pt>
                <c:pt idx="12" formatCode="0.00">
                  <c:v>4.95</c:v>
                </c:pt>
                <c:pt idx="13" formatCode="0.00">
                  <c:v>4.95</c:v>
                </c:pt>
                <c:pt idx="14" formatCode="0.00">
                  <c:v>4.95</c:v>
                </c:pt>
                <c:pt idx="15" formatCode="0.00">
                  <c:v>4.95</c:v>
                </c:pt>
                <c:pt idx="16" formatCode="0.00">
                  <c:v>4.95</c:v>
                </c:pt>
                <c:pt idx="17" formatCode="0.00">
                  <c:v>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FD-41BE-8F0A-7A4F41F1A4B6}"/>
            </c:ext>
          </c:extLst>
        </c:ser>
        <c:ser>
          <c:idx val="1"/>
          <c:order val="1"/>
          <c:tx>
            <c:strRef>
              <c:f>'RHI price history'!$B$5</c:f>
              <c:strCache>
                <c:ptCount val="1"/>
                <c:pt idx="0">
                  <c:v>Biomethane Tier 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F49B-4674-B6AA-9893D623E7EB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F49B-4674-B6AA-9893D623E7EB}"/>
              </c:ext>
            </c:extLst>
          </c:dPt>
          <c:cat>
            <c:numRef>
              <c:f>'RHI price history'!$C$3:$T$3</c:f>
              <c:numCache>
                <c:formatCode>mmm\-yy</c:formatCode>
                <c:ptCount val="18"/>
                <c:pt idx="0">
                  <c:v>42370</c:v>
                </c:pt>
                <c:pt idx="1">
                  <c:v>42461</c:v>
                </c:pt>
                <c:pt idx="2">
                  <c:v>42552</c:v>
                </c:pt>
                <c:pt idx="3">
                  <c:v>42644</c:v>
                </c:pt>
                <c:pt idx="4">
                  <c:v>42736</c:v>
                </c:pt>
                <c:pt idx="5">
                  <c:v>42826</c:v>
                </c:pt>
                <c:pt idx="6">
                  <c:v>42917</c:v>
                </c:pt>
                <c:pt idx="7">
                  <c:v>42979</c:v>
                </c:pt>
                <c:pt idx="8">
                  <c:v>43101</c:v>
                </c:pt>
                <c:pt idx="9">
                  <c:v>43191</c:v>
                </c:pt>
                <c:pt idx="10">
                  <c:v>43221</c:v>
                </c:pt>
                <c:pt idx="11">
                  <c:v>43374</c:v>
                </c:pt>
                <c:pt idx="12">
                  <c:v>43466</c:v>
                </c:pt>
                <c:pt idx="13">
                  <c:v>43556</c:v>
                </c:pt>
                <c:pt idx="14">
                  <c:v>43647</c:v>
                </c:pt>
                <c:pt idx="15">
                  <c:v>43739</c:v>
                </c:pt>
                <c:pt idx="16">
                  <c:v>43831</c:v>
                </c:pt>
                <c:pt idx="17">
                  <c:v>44197</c:v>
                </c:pt>
              </c:numCache>
            </c:numRef>
          </c:cat>
          <c:val>
            <c:numRef>
              <c:f>'RHI price history'!$C$5:$T$5</c:f>
              <c:numCache>
                <c:formatCode>General</c:formatCode>
                <c:ptCount val="18"/>
                <c:pt idx="0">
                  <c:v>3.73</c:v>
                </c:pt>
                <c:pt idx="1">
                  <c:v>3.29</c:v>
                </c:pt>
                <c:pt idx="2">
                  <c:v>2.79</c:v>
                </c:pt>
                <c:pt idx="3">
                  <c:v>2.66</c:v>
                </c:pt>
                <c:pt idx="4">
                  <c:v>2.4</c:v>
                </c:pt>
                <c:pt idx="5">
                  <c:v>2.16</c:v>
                </c:pt>
                <c:pt idx="6">
                  <c:v>1.95</c:v>
                </c:pt>
                <c:pt idx="7">
                  <c:v>1.95</c:v>
                </c:pt>
                <c:pt idx="8">
                  <c:v>1.95</c:v>
                </c:pt>
                <c:pt idx="9">
                  <c:v>1.95</c:v>
                </c:pt>
                <c:pt idx="10">
                  <c:v>3.29</c:v>
                </c:pt>
                <c:pt idx="11">
                  <c:v>3.29</c:v>
                </c:pt>
                <c:pt idx="12" formatCode="0.00">
                  <c:v>2.92</c:v>
                </c:pt>
                <c:pt idx="13" formatCode="0.00">
                  <c:v>2.92</c:v>
                </c:pt>
                <c:pt idx="14" formatCode="0.00">
                  <c:v>2.92</c:v>
                </c:pt>
                <c:pt idx="15" formatCode="0.00">
                  <c:v>2.92</c:v>
                </c:pt>
                <c:pt idx="16" formatCode="0.00">
                  <c:v>2.92</c:v>
                </c:pt>
                <c:pt idx="17" formatCode="0.00">
                  <c:v>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FD-41BE-8F0A-7A4F41F1A4B6}"/>
            </c:ext>
          </c:extLst>
        </c:ser>
        <c:ser>
          <c:idx val="2"/>
          <c:order val="2"/>
          <c:tx>
            <c:strRef>
              <c:f>'RHI price history'!$B$6</c:f>
              <c:strCache>
                <c:ptCount val="1"/>
                <c:pt idx="0">
                  <c:v>Biomethane Tier 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Pt>
            <c:idx val="9"/>
            <c:marker>
              <c:symbol val="circle"/>
              <c:size val="5"/>
              <c:spPr>
                <a:solidFill>
                  <a:schemeClr val="accent1">
                    <a:lumMod val="60000"/>
                    <a:lumOff val="40000"/>
                  </a:schemeClr>
                </a:solidFill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>
                    <a:lumMod val="60000"/>
                    <a:lumOff val="40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49B-4674-B6AA-9893D623E7EB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chemeClr val="accent1">
                    <a:lumMod val="60000"/>
                    <a:lumOff val="40000"/>
                  </a:schemeClr>
                </a:solidFill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F49B-4674-B6AA-9893D623E7EB}"/>
              </c:ext>
            </c:extLst>
          </c:dPt>
          <c:cat>
            <c:numRef>
              <c:f>'RHI price history'!$C$3:$T$3</c:f>
              <c:numCache>
                <c:formatCode>mmm\-yy</c:formatCode>
                <c:ptCount val="18"/>
                <c:pt idx="0">
                  <c:v>42370</c:v>
                </c:pt>
                <c:pt idx="1">
                  <c:v>42461</c:v>
                </c:pt>
                <c:pt idx="2">
                  <c:v>42552</c:v>
                </c:pt>
                <c:pt idx="3">
                  <c:v>42644</c:v>
                </c:pt>
                <c:pt idx="4">
                  <c:v>42736</c:v>
                </c:pt>
                <c:pt idx="5">
                  <c:v>42826</c:v>
                </c:pt>
                <c:pt idx="6">
                  <c:v>42917</c:v>
                </c:pt>
                <c:pt idx="7">
                  <c:v>42979</c:v>
                </c:pt>
                <c:pt idx="8">
                  <c:v>43101</c:v>
                </c:pt>
                <c:pt idx="9">
                  <c:v>43191</c:v>
                </c:pt>
                <c:pt idx="10">
                  <c:v>43221</c:v>
                </c:pt>
                <c:pt idx="11">
                  <c:v>43374</c:v>
                </c:pt>
                <c:pt idx="12">
                  <c:v>43466</c:v>
                </c:pt>
                <c:pt idx="13">
                  <c:v>43556</c:v>
                </c:pt>
                <c:pt idx="14">
                  <c:v>43647</c:v>
                </c:pt>
                <c:pt idx="15">
                  <c:v>43739</c:v>
                </c:pt>
                <c:pt idx="16">
                  <c:v>43831</c:v>
                </c:pt>
                <c:pt idx="17">
                  <c:v>44197</c:v>
                </c:pt>
              </c:numCache>
            </c:numRef>
          </c:cat>
          <c:val>
            <c:numRef>
              <c:f>'RHI price history'!$C$6:$T$6</c:f>
              <c:numCache>
                <c:formatCode>General</c:formatCode>
                <c:ptCount val="18"/>
                <c:pt idx="0">
                  <c:v>2.87</c:v>
                </c:pt>
                <c:pt idx="1">
                  <c:v>2.5299999999999998</c:v>
                </c:pt>
                <c:pt idx="2">
                  <c:v>2.15</c:v>
                </c:pt>
                <c:pt idx="3">
                  <c:v>2.0499999999999998</c:v>
                </c:pt>
                <c:pt idx="4">
                  <c:v>1.84</c:v>
                </c:pt>
                <c:pt idx="5">
                  <c:v>1.66</c:v>
                </c:pt>
                <c:pt idx="6">
                  <c:v>1.49</c:v>
                </c:pt>
                <c:pt idx="7">
                  <c:v>1.49</c:v>
                </c:pt>
                <c:pt idx="8">
                  <c:v>1.49</c:v>
                </c:pt>
                <c:pt idx="9">
                  <c:v>1.49</c:v>
                </c:pt>
                <c:pt idx="10">
                  <c:v>2.5299999999999998</c:v>
                </c:pt>
                <c:pt idx="11">
                  <c:v>2.5299999999999998</c:v>
                </c:pt>
                <c:pt idx="12" formatCode="0.00">
                  <c:v>2.25</c:v>
                </c:pt>
                <c:pt idx="13" formatCode="0.00">
                  <c:v>2.25</c:v>
                </c:pt>
                <c:pt idx="14" formatCode="0.00">
                  <c:v>2.25</c:v>
                </c:pt>
                <c:pt idx="15" formatCode="0.00">
                  <c:v>2.25</c:v>
                </c:pt>
                <c:pt idx="16" formatCode="0.00">
                  <c:v>2.25</c:v>
                </c:pt>
                <c:pt idx="17" formatCode="0.00">
                  <c:v>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FD-41BE-8F0A-7A4F41F1A4B6}"/>
            </c:ext>
          </c:extLst>
        </c:ser>
        <c:ser>
          <c:idx val="3"/>
          <c:order val="3"/>
          <c:tx>
            <c:strRef>
              <c:f>'RHI price history'!$B$7</c:f>
              <c:strCache>
                <c:ptCount val="1"/>
                <c:pt idx="0">
                  <c:v>RTFC (crop)</c:v>
                </c:pt>
              </c:strCache>
            </c:strRef>
          </c:tx>
          <c:spPr>
            <a:ln w="28575" cap="rnd">
              <a:solidFill>
                <a:srgbClr val="5B9A39"/>
              </a:solidFill>
              <a:round/>
            </a:ln>
            <a:effectLst/>
          </c:spPr>
          <c:marker>
            <c:symbol val="none"/>
          </c:marker>
          <c:cat>
            <c:numRef>
              <c:f>'RHI price history'!$C$3:$T$3</c:f>
              <c:numCache>
                <c:formatCode>mmm\-yy</c:formatCode>
                <c:ptCount val="18"/>
                <c:pt idx="0">
                  <c:v>42370</c:v>
                </c:pt>
                <c:pt idx="1">
                  <c:v>42461</c:v>
                </c:pt>
                <c:pt idx="2">
                  <c:v>42552</c:v>
                </c:pt>
                <c:pt idx="3">
                  <c:v>42644</c:v>
                </c:pt>
                <c:pt idx="4">
                  <c:v>42736</c:v>
                </c:pt>
                <c:pt idx="5">
                  <c:v>42826</c:v>
                </c:pt>
                <c:pt idx="6">
                  <c:v>42917</c:v>
                </c:pt>
                <c:pt idx="7">
                  <c:v>42979</c:v>
                </c:pt>
                <c:pt idx="8">
                  <c:v>43101</c:v>
                </c:pt>
                <c:pt idx="9">
                  <c:v>43191</c:v>
                </c:pt>
                <c:pt idx="10">
                  <c:v>43221</c:v>
                </c:pt>
                <c:pt idx="11">
                  <c:v>43374</c:v>
                </c:pt>
                <c:pt idx="12">
                  <c:v>43466</c:v>
                </c:pt>
                <c:pt idx="13">
                  <c:v>43556</c:v>
                </c:pt>
                <c:pt idx="14">
                  <c:v>43647</c:v>
                </c:pt>
                <c:pt idx="15">
                  <c:v>43739</c:v>
                </c:pt>
                <c:pt idx="16">
                  <c:v>43831</c:v>
                </c:pt>
                <c:pt idx="17">
                  <c:v>44197</c:v>
                </c:pt>
              </c:numCache>
            </c:numRef>
          </c:cat>
          <c:val>
            <c:numRef>
              <c:f>'RHI price history'!$C$7:$T$7</c:f>
              <c:numCache>
                <c:formatCode>0.0</c:formatCode>
                <c:ptCount val="18"/>
                <c:pt idx="0">
                  <c:v>4.1040000000000001</c:v>
                </c:pt>
                <c:pt idx="1">
                  <c:v>4.1040000000000001</c:v>
                </c:pt>
                <c:pt idx="2">
                  <c:v>4.1040000000000001</c:v>
                </c:pt>
                <c:pt idx="3">
                  <c:v>4.1040000000000001</c:v>
                </c:pt>
                <c:pt idx="4">
                  <c:v>4.1040000000000001</c:v>
                </c:pt>
                <c:pt idx="5">
                  <c:v>4.1040000000000001</c:v>
                </c:pt>
                <c:pt idx="6">
                  <c:v>4.1040000000000001</c:v>
                </c:pt>
                <c:pt idx="7">
                  <c:v>4.1040000000000001</c:v>
                </c:pt>
                <c:pt idx="8">
                  <c:v>4.1040000000000001</c:v>
                </c:pt>
                <c:pt idx="9">
                  <c:v>4.1040000000000001</c:v>
                </c:pt>
                <c:pt idx="10">
                  <c:v>4.1040000000000001</c:v>
                </c:pt>
                <c:pt idx="11">
                  <c:v>4.1040000000000001</c:v>
                </c:pt>
                <c:pt idx="12">
                  <c:v>4.1040000000000001</c:v>
                </c:pt>
                <c:pt idx="13">
                  <c:v>4.1040000000000001</c:v>
                </c:pt>
                <c:pt idx="14">
                  <c:v>4.1040000000000001</c:v>
                </c:pt>
                <c:pt idx="15">
                  <c:v>4.1040000000000001</c:v>
                </c:pt>
                <c:pt idx="16">
                  <c:v>4.1040000000000001</c:v>
                </c:pt>
                <c:pt idx="17">
                  <c:v>4.1040000000000001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FD-41BE-8F0A-7A4F41F1A4B6}"/>
            </c:ext>
          </c:extLst>
        </c:ser>
        <c:ser>
          <c:idx val="4"/>
          <c:order val="4"/>
          <c:tx>
            <c:strRef>
              <c:f>'RHI price history'!$B$8</c:f>
              <c:strCache>
                <c:ptCount val="1"/>
                <c:pt idx="0">
                  <c:v>RTFC (waste)</c:v>
                </c:pt>
              </c:strCache>
            </c:strRef>
          </c:tx>
          <c:spPr>
            <a:ln w="28575" cap="rnd">
              <a:solidFill>
                <a:srgbClr val="146E4A"/>
              </a:solidFill>
              <a:round/>
            </a:ln>
            <a:effectLst/>
          </c:spPr>
          <c:marker>
            <c:symbol val="none"/>
          </c:marker>
          <c:cat>
            <c:numRef>
              <c:f>'RHI price history'!$C$3:$T$3</c:f>
              <c:numCache>
                <c:formatCode>mmm\-yy</c:formatCode>
                <c:ptCount val="18"/>
                <c:pt idx="0">
                  <c:v>42370</c:v>
                </c:pt>
                <c:pt idx="1">
                  <c:v>42461</c:v>
                </c:pt>
                <c:pt idx="2">
                  <c:v>42552</c:v>
                </c:pt>
                <c:pt idx="3">
                  <c:v>42644</c:v>
                </c:pt>
                <c:pt idx="4">
                  <c:v>42736</c:v>
                </c:pt>
                <c:pt idx="5">
                  <c:v>42826</c:v>
                </c:pt>
                <c:pt idx="6">
                  <c:v>42917</c:v>
                </c:pt>
                <c:pt idx="7">
                  <c:v>42979</c:v>
                </c:pt>
                <c:pt idx="8">
                  <c:v>43101</c:v>
                </c:pt>
                <c:pt idx="9">
                  <c:v>43191</c:v>
                </c:pt>
                <c:pt idx="10">
                  <c:v>43221</c:v>
                </c:pt>
                <c:pt idx="11">
                  <c:v>43374</c:v>
                </c:pt>
                <c:pt idx="12">
                  <c:v>43466</c:v>
                </c:pt>
                <c:pt idx="13">
                  <c:v>43556</c:v>
                </c:pt>
                <c:pt idx="14">
                  <c:v>43647</c:v>
                </c:pt>
                <c:pt idx="15">
                  <c:v>43739</c:v>
                </c:pt>
                <c:pt idx="16">
                  <c:v>43831</c:v>
                </c:pt>
                <c:pt idx="17">
                  <c:v>44197</c:v>
                </c:pt>
              </c:numCache>
            </c:numRef>
          </c:cat>
          <c:val>
            <c:numRef>
              <c:f>'RHI price history'!$C$8:$T$8</c:f>
              <c:numCache>
                <c:formatCode>0.0</c:formatCode>
                <c:ptCount val="18"/>
                <c:pt idx="0">
                  <c:v>8.2080000000000002</c:v>
                </c:pt>
                <c:pt idx="1">
                  <c:v>8.2080000000000002</c:v>
                </c:pt>
                <c:pt idx="2">
                  <c:v>8.2080000000000002</c:v>
                </c:pt>
                <c:pt idx="3">
                  <c:v>8.2080000000000002</c:v>
                </c:pt>
                <c:pt idx="4">
                  <c:v>8.2080000000000002</c:v>
                </c:pt>
                <c:pt idx="5">
                  <c:v>8.2080000000000002</c:v>
                </c:pt>
                <c:pt idx="6">
                  <c:v>8.2080000000000002</c:v>
                </c:pt>
                <c:pt idx="7">
                  <c:v>8.2080000000000002</c:v>
                </c:pt>
                <c:pt idx="8">
                  <c:v>8.2080000000000002</c:v>
                </c:pt>
                <c:pt idx="9">
                  <c:v>8.2080000000000002</c:v>
                </c:pt>
                <c:pt idx="10">
                  <c:v>8.2080000000000002</c:v>
                </c:pt>
                <c:pt idx="11">
                  <c:v>8.2080000000000002</c:v>
                </c:pt>
                <c:pt idx="12">
                  <c:v>8.2080000000000002</c:v>
                </c:pt>
                <c:pt idx="13">
                  <c:v>8.2080000000000002</c:v>
                </c:pt>
                <c:pt idx="14">
                  <c:v>8.2080000000000002</c:v>
                </c:pt>
                <c:pt idx="15">
                  <c:v>8.2080000000000002</c:v>
                </c:pt>
                <c:pt idx="16">
                  <c:v>8.2080000000000002</c:v>
                </c:pt>
                <c:pt idx="17">
                  <c:v>8.2080000000000002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FD-41BE-8F0A-7A4F41F1A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944776"/>
        <c:axId val="799943992"/>
      </c:lineChart>
      <c:dateAx>
        <c:axId val="7999447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9943992"/>
        <c:crosses val="autoZero"/>
        <c:auto val="1"/>
        <c:lblOffset val="100"/>
        <c:baseTimeUnit val="days"/>
      </c:dateAx>
      <c:valAx>
        <c:axId val="79994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ppkWh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9944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nnfcc.co.uk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nfcc.co.u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44669</xdr:rowOff>
    </xdr:from>
    <xdr:to>
      <xdr:col>2</xdr:col>
      <xdr:colOff>247650</xdr:colOff>
      <xdr:row>0</xdr:row>
      <xdr:rowOff>762000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C35781-2236-4D25-BFB2-7B9B32856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654" t="15789" r="5616" b="13372"/>
        <a:stretch/>
      </xdr:blipFill>
      <xdr:spPr>
        <a:xfrm>
          <a:off x="76199" y="44669"/>
          <a:ext cx="2000251" cy="717331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29</xdr:row>
      <xdr:rowOff>38100</xdr:rowOff>
    </xdr:from>
    <xdr:to>
      <xdr:col>3</xdr:col>
      <xdr:colOff>171451</xdr:colOff>
      <xdr:row>34</xdr:row>
      <xdr:rowOff>132168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61C952-2749-4B33-96F4-24C446A382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654" t="15789" r="5616" b="13372"/>
        <a:stretch/>
      </xdr:blipFill>
      <xdr:spPr>
        <a:xfrm>
          <a:off x="142875" y="5753100"/>
          <a:ext cx="2514601" cy="901788"/>
        </a:xfrm>
        <a:prstGeom prst="rect">
          <a:avLst/>
        </a:prstGeom>
      </xdr:spPr>
    </xdr:pic>
    <xdr:clientData/>
  </xdr:twoCellAnchor>
  <xdr:twoCellAnchor>
    <xdr:from>
      <xdr:col>4</xdr:col>
      <xdr:colOff>228598</xdr:colOff>
      <xdr:row>2</xdr:row>
      <xdr:rowOff>3809</xdr:rowOff>
    </xdr:from>
    <xdr:to>
      <xdr:col>14</xdr:col>
      <xdr:colOff>47625</xdr:colOff>
      <xdr:row>28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11ECEC-5EF5-44CA-B36E-E424D2505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44669</xdr:rowOff>
    </xdr:from>
    <xdr:to>
      <xdr:col>3</xdr:col>
      <xdr:colOff>171450</xdr:colOff>
      <xdr:row>0</xdr:row>
      <xdr:rowOff>762000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15D04D-2C3E-4134-8856-5B18535FDE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654" t="15789" r="5616" b="13372"/>
        <a:stretch/>
      </xdr:blipFill>
      <xdr:spPr>
        <a:xfrm>
          <a:off x="76199" y="44669"/>
          <a:ext cx="2000251" cy="717331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13</xdr:row>
      <xdr:rowOff>38100</xdr:rowOff>
    </xdr:from>
    <xdr:to>
      <xdr:col>4</xdr:col>
      <xdr:colOff>1</xdr:colOff>
      <xdr:row>18</xdr:row>
      <xdr:rowOff>135978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FBC201-1F2D-4BC5-852B-F63B245C59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654" t="15789" r="5616" b="13372"/>
        <a:stretch/>
      </xdr:blipFill>
      <xdr:spPr>
        <a:xfrm>
          <a:off x="142875" y="2847975"/>
          <a:ext cx="2514601" cy="901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quiries@nnfcc.co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enquiries@nnfcc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zoomScaleNormal="100" workbookViewId="0">
      <pane ySplit="1" topLeftCell="A2" activePane="bottomLeft" state="frozen"/>
      <selection pane="bottomLeft" activeCell="Q25" sqref="Q25"/>
    </sheetView>
  </sheetViews>
  <sheetFormatPr defaultColWidth="9.08984375" defaultRowHeight="16" x14ac:dyDescent="0.45"/>
  <cols>
    <col min="1" max="1" width="2.6328125" style="12" customWidth="1"/>
    <col min="2" max="2" width="24.6328125" style="12" bestFit="1" customWidth="1"/>
    <col min="3" max="3" width="9.90625" style="12" bestFit="1" customWidth="1"/>
    <col min="4" max="4" width="11.08984375" style="12" customWidth="1"/>
    <col min="5" max="5" width="10.453125" style="12" bestFit="1" customWidth="1"/>
    <col min="6" max="6" width="9.08984375" style="12"/>
    <col min="7" max="7" width="12.453125" style="12" customWidth="1"/>
    <col min="8" max="8" width="11.453125" style="12" bestFit="1" customWidth="1"/>
    <col min="9" max="9" width="12.90625" style="12" customWidth="1"/>
    <col min="10" max="10" width="9.08984375" style="12"/>
    <col min="11" max="15" width="11" style="12" customWidth="1"/>
    <col min="16" max="18" width="10.453125" style="12" customWidth="1"/>
    <col min="19" max="16384" width="9.08984375" style="12"/>
  </cols>
  <sheetData>
    <row r="1" spans="2:4" s="1" customFormat="1" ht="63" customHeight="1" thickBot="1" x14ac:dyDescent="0.5"/>
    <row r="2" spans="2:4" s="2" customFormat="1" ht="14.25" customHeight="1" thickTop="1" x14ac:dyDescent="0.45"/>
    <row r="3" spans="2:4" s="2" customFormat="1" ht="14.25" customHeight="1" x14ac:dyDescent="0.45">
      <c r="B3" s="13" t="s">
        <v>17</v>
      </c>
      <c r="C3" s="15">
        <v>30</v>
      </c>
    </row>
    <row r="4" spans="2:4" s="2" customFormat="1" ht="14.25" customHeight="1" x14ac:dyDescent="0.45"/>
    <row r="5" spans="2:4" s="2" customFormat="1" ht="14.25" customHeight="1" x14ac:dyDescent="0.45">
      <c r="B5" s="14" t="s">
        <v>19</v>
      </c>
      <c r="C5" s="17">
        <v>50</v>
      </c>
    </row>
    <row r="6" spans="2:4" s="2" customFormat="1" ht="14.25" customHeight="1" x14ac:dyDescent="0.45">
      <c r="B6" s="14" t="s">
        <v>20</v>
      </c>
      <c r="C6" s="17">
        <v>3.6</v>
      </c>
    </row>
    <row r="7" spans="2:4" s="2" customFormat="1" ht="14.25" customHeight="1" x14ac:dyDescent="0.45">
      <c r="B7" s="14" t="s">
        <v>21</v>
      </c>
      <c r="C7" s="16">
        <f>Methane_LHV/MJperkWh</f>
        <v>13.888888888888889</v>
      </c>
    </row>
    <row r="8" spans="2:4" s="2" customFormat="1" ht="14.25" customHeight="1" x14ac:dyDescent="0.45"/>
    <row r="9" spans="2:4" s="2" customFormat="1" ht="14.25" customHeight="1" x14ac:dyDescent="0.45">
      <c r="C9" s="14" t="s">
        <v>14</v>
      </c>
      <c r="D9" s="14" t="s">
        <v>15</v>
      </c>
    </row>
    <row r="10" spans="2:4" s="2" customFormat="1" ht="14.25" customHeight="1" x14ac:dyDescent="0.45">
      <c r="B10" s="14" t="s">
        <v>16</v>
      </c>
      <c r="C10" s="17">
        <v>1.9</v>
      </c>
      <c r="D10" s="17">
        <v>3.8</v>
      </c>
    </row>
    <row r="11" spans="2:4" s="2" customFormat="1" ht="14.25" customHeight="1" x14ac:dyDescent="0.45">
      <c r="B11" s="18" t="s">
        <v>18</v>
      </c>
      <c r="C11" s="19">
        <f>RTFC_price*RTFCs_crop/Methane_kWhperkg</f>
        <v>4.1040000000000001</v>
      </c>
      <c r="D11" s="19">
        <f>RTFC_price*RTFCs_waste/Methane_kWhperkg</f>
        <v>8.2080000000000002</v>
      </c>
    </row>
    <row r="12" spans="2:4" s="2" customFormat="1" ht="14.25" customHeight="1" x14ac:dyDescent="0.45"/>
    <row r="13" spans="2:4" s="2" customFormat="1" ht="14.25" customHeight="1" x14ac:dyDescent="0.45"/>
    <row r="14" spans="2:4" s="2" customFormat="1" ht="14.25" customHeight="1" x14ac:dyDescent="0.45"/>
    <row r="15" spans="2:4" s="2" customFormat="1" ht="14.25" customHeight="1" x14ac:dyDescent="0.45"/>
    <row r="16" spans="2:4" s="2" customFormat="1" ht="14.25" customHeight="1" x14ac:dyDescent="0.45"/>
    <row r="17" spans="1:8" s="2" customFormat="1" ht="14.25" customHeight="1" x14ac:dyDescent="0.45"/>
    <row r="18" spans="1:8" s="2" customFormat="1" ht="14.25" customHeight="1" x14ac:dyDescent="0.45"/>
    <row r="19" spans="1:8" s="2" customFormat="1" ht="14.25" customHeight="1" x14ac:dyDescent="0.45"/>
    <row r="20" spans="1:8" s="2" customFormat="1" ht="14.25" customHeight="1" x14ac:dyDescent="0.45"/>
    <row r="21" spans="1:8" s="2" customFormat="1" ht="14.25" customHeight="1" x14ac:dyDescent="0.45"/>
    <row r="22" spans="1:8" s="2" customFormat="1" ht="14.25" customHeight="1" x14ac:dyDescent="0.45"/>
    <row r="23" spans="1:8" s="2" customFormat="1" ht="14.25" customHeight="1" x14ac:dyDescent="0.45"/>
    <row r="24" spans="1:8" s="2" customFormat="1" ht="14.25" customHeight="1" x14ac:dyDescent="0.45"/>
    <row r="25" spans="1:8" s="2" customFormat="1" ht="14.25" customHeight="1" x14ac:dyDescent="0.45"/>
    <row r="26" spans="1:8" s="2" customFormat="1" ht="14.25" customHeight="1" x14ac:dyDescent="0.45"/>
    <row r="27" spans="1:8" s="2" customFormat="1" ht="14.25" customHeight="1" x14ac:dyDescent="0.45"/>
    <row r="28" spans="1:8" s="2" customFormat="1" ht="14.25" customHeight="1" x14ac:dyDescent="0.45"/>
    <row r="29" spans="1:8" s="1" customFormat="1" ht="14.25" customHeight="1" thickBot="1" x14ac:dyDescent="0.5">
      <c r="A29" s="3"/>
      <c r="B29" s="4"/>
      <c r="C29" s="3"/>
      <c r="D29" s="3"/>
    </row>
    <row r="30" spans="1:8" s="2" customFormat="1" ht="16.5" thickTop="1" x14ac:dyDescent="0.45">
      <c r="A30" s="5"/>
      <c r="B30" s="5"/>
      <c r="C30" s="5"/>
      <c r="D30" s="5"/>
      <c r="F30" s="6" t="s">
        <v>0</v>
      </c>
      <c r="G30" s="6" t="s">
        <v>1</v>
      </c>
      <c r="H30" s="7"/>
    </row>
    <row r="31" spans="1:8" s="2" customFormat="1" ht="12" customHeight="1" x14ac:dyDescent="0.45">
      <c r="A31" s="5"/>
      <c r="B31" s="5"/>
      <c r="C31" s="5"/>
      <c r="D31" s="5"/>
      <c r="F31" s="6"/>
      <c r="G31" s="6" t="s">
        <v>2</v>
      </c>
      <c r="H31" s="7"/>
    </row>
    <row r="32" spans="1:8" s="2" customFormat="1" ht="12" customHeight="1" x14ac:dyDescent="0.45">
      <c r="A32" s="5"/>
      <c r="B32" s="5"/>
      <c r="C32" s="5"/>
      <c r="D32" s="5"/>
      <c r="F32" s="6"/>
      <c r="G32" s="6" t="s">
        <v>3</v>
      </c>
      <c r="H32" s="7"/>
    </row>
    <row r="33" spans="1:8" s="2" customFormat="1" ht="12" customHeight="1" x14ac:dyDescent="0.45">
      <c r="A33" s="5"/>
      <c r="B33" s="5"/>
      <c r="C33" s="5"/>
      <c r="D33" s="5"/>
      <c r="F33" s="6"/>
      <c r="G33" s="6" t="s">
        <v>4</v>
      </c>
      <c r="H33" s="7"/>
    </row>
    <row r="34" spans="1:8" s="2" customFormat="1" ht="12" customHeight="1" x14ac:dyDescent="0.45">
      <c r="A34" s="5"/>
      <c r="B34" s="5"/>
      <c r="C34" s="5"/>
      <c r="D34" s="5"/>
      <c r="F34" s="6"/>
      <c r="G34" s="6" t="s">
        <v>5</v>
      </c>
      <c r="H34" s="7"/>
    </row>
    <row r="35" spans="1:8" s="2" customFormat="1" ht="12" customHeight="1" x14ac:dyDescent="0.45">
      <c r="A35" s="5"/>
      <c r="B35" s="5"/>
      <c r="C35" s="5"/>
      <c r="D35" s="5"/>
      <c r="F35" s="6"/>
      <c r="G35" s="6" t="s">
        <v>6</v>
      </c>
      <c r="H35" s="7"/>
    </row>
    <row r="36" spans="1:8" s="2" customFormat="1" ht="12" customHeight="1" x14ac:dyDescent="0.45">
      <c r="A36" s="5"/>
      <c r="B36" s="5"/>
      <c r="C36" s="5"/>
      <c r="D36" s="5"/>
      <c r="F36" s="6"/>
      <c r="G36" s="6" t="s">
        <v>7</v>
      </c>
      <c r="H36" s="7"/>
    </row>
    <row r="37" spans="1:8" s="2" customFormat="1" ht="12" customHeight="1" x14ac:dyDescent="0.45">
      <c r="A37" s="5"/>
      <c r="B37" s="5"/>
      <c r="C37" s="5"/>
      <c r="D37" s="5"/>
      <c r="F37" s="6"/>
      <c r="G37" s="6"/>
      <c r="H37" s="7"/>
    </row>
    <row r="38" spans="1:8" s="2" customFormat="1" ht="12" customHeight="1" x14ac:dyDescent="0.45">
      <c r="A38" s="5"/>
      <c r="B38" s="5"/>
      <c r="C38" s="5"/>
      <c r="D38" s="5"/>
      <c r="F38" s="6" t="s">
        <v>8</v>
      </c>
      <c r="G38" s="8" t="s">
        <v>9</v>
      </c>
      <c r="H38" s="7"/>
    </row>
    <row r="39" spans="1:8" s="2" customFormat="1" ht="12" customHeight="1" x14ac:dyDescent="0.45">
      <c r="A39" s="5"/>
      <c r="B39" s="5"/>
      <c r="C39" s="5"/>
      <c r="D39" s="5"/>
      <c r="F39" s="6" t="s">
        <v>10</v>
      </c>
      <c r="G39" s="9" t="s">
        <v>11</v>
      </c>
      <c r="H39" s="7"/>
    </row>
    <row r="40" spans="1:8" s="2" customFormat="1" ht="12" customHeight="1" x14ac:dyDescent="0.45">
      <c r="F40" s="10" t="s">
        <v>12</v>
      </c>
      <c r="G40" s="11" t="s">
        <v>13</v>
      </c>
      <c r="H40" s="7"/>
    </row>
    <row r="41" spans="1:8" s="2" customFormat="1" x14ac:dyDescent="0.45"/>
  </sheetData>
  <sheetProtection algorithmName="SHA-512" hashValue="ftQBO4znkCoVI4jVntj7sKBbtHxBmKpm/ErtFkjGAHETDV+TsyxDzkqev0uso5DXDBFS9XBWkiyzsBF/3KBGPg==" saltValue="QxK8K1XYvAFy2U4t3Mo/Ng==" spinCount="100000" sheet="1" objects="1" scenarios="1"/>
  <hyperlinks>
    <hyperlink ref="G38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zoomScaleNormal="100" workbookViewId="0">
      <pane ySplit="1" topLeftCell="A2" activePane="bottomLeft" state="frozen"/>
      <selection pane="bottomLeft" activeCell="K11" sqref="K11"/>
    </sheetView>
  </sheetViews>
  <sheetFormatPr defaultColWidth="9.08984375" defaultRowHeight="16" x14ac:dyDescent="0.45"/>
  <cols>
    <col min="1" max="1" width="2.6328125" style="12" customWidth="1"/>
    <col min="2" max="2" width="16.08984375" style="12" bestFit="1" customWidth="1"/>
    <col min="3" max="3" width="9.90625" style="12" bestFit="1" customWidth="1"/>
    <col min="4" max="4" width="11.08984375" style="12" customWidth="1"/>
    <col min="5" max="5" width="10.453125" style="12" bestFit="1" customWidth="1"/>
    <col min="6" max="6" width="9.08984375" style="12"/>
    <col min="7" max="7" width="12.453125" style="12" customWidth="1"/>
    <col min="8" max="8" width="11.453125" style="12" bestFit="1" customWidth="1"/>
    <col min="9" max="9" width="12.90625" style="12" customWidth="1"/>
    <col min="10" max="10" width="9.08984375" style="12"/>
    <col min="11" max="15" width="11" style="12" customWidth="1"/>
    <col min="16" max="18" width="10.453125" style="12" customWidth="1"/>
    <col min="19" max="16384" width="9.08984375" style="12"/>
  </cols>
  <sheetData>
    <row r="1" spans="1:20" s="1" customFormat="1" ht="63" customHeight="1" thickBot="1" x14ac:dyDescent="0.5"/>
    <row r="2" spans="1:20" s="2" customFormat="1" ht="16.5" thickTop="1" x14ac:dyDescent="0.45"/>
    <row r="3" spans="1:20" s="2" customFormat="1" x14ac:dyDescent="0.45">
      <c r="C3" s="20">
        <v>42370</v>
      </c>
      <c r="D3" s="20">
        <v>42461</v>
      </c>
      <c r="E3" s="20">
        <v>42552</v>
      </c>
      <c r="F3" s="20">
        <v>42644</v>
      </c>
      <c r="G3" s="20">
        <v>42736</v>
      </c>
      <c r="H3" s="20">
        <v>42826</v>
      </c>
      <c r="I3" s="20">
        <v>42917</v>
      </c>
      <c r="J3" s="20">
        <v>42979</v>
      </c>
      <c r="K3" s="20">
        <v>43101</v>
      </c>
      <c r="L3" s="20">
        <v>43191</v>
      </c>
      <c r="M3" s="20">
        <v>43221</v>
      </c>
      <c r="N3" s="20">
        <v>43374</v>
      </c>
      <c r="O3" s="20">
        <v>43466</v>
      </c>
      <c r="P3" s="20">
        <v>43556</v>
      </c>
      <c r="Q3" s="20">
        <v>43647</v>
      </c>
      <c r="R3" s="20">
        <v>43739</v>
      </c>
      <c r="S3" s="20">
        <v>43831</v>
      </c>
      <c r="T3" s="20">
        <v>44197</v>
      </c>
    </row>
    <row r="4" spans="1:20" s="2" customFormat="1" x14ac:dyDescent="0.45">
      <c r="B4" s="22" t="s">
        <v>22</v>
      </c>
      <c r="C4" s="21">
        <v>6.34</v>
      </c>
      <c r="D4" s="21">
        <v>5.6</v>
      </c>
      <c r="E4" s="21">
        <v>4.76</v>
      </c>
      <c r="F4" s="21">
        <v>4.5199999999999996</v>
      </c>
      <c r="G4" s="21">
        <v>4.07</v>
      </c>
      <c r="H4" s="21">
        <v>3.67</v>
      </c>
      <c r="I4" s="21">
        <v>3.3</v>
      </c>
      <c r="J4" s="21">
        <v>3.3</v>
      </c>
      <c r="K4" s="21">
        <v>3.3</v>
      </c>
      <c r="L4" s="21">
        <v>3.3</v>
      </c>
      <c r="M4" s="21">
        <v>5.6</v>
      </c>
      <c r="N4" s="21">
        <v>5.6</v>
      </c>
      <c r="O4" s="24">
        <v>4.95</v>
      </c>
      <c r="P4" s="24">
        <v>4.95</v>
      </c>
      <c r="Q4" s="24">
        <v>4.95</v>
      </c>
      <c r="R4" s="24">
        <v>4.95</v>
      </c>
      <c r="S4" s="24">
        <v>4.95</v>
      </c>
      <c r="T4" s="24">
        <v>4.95</v>
      </c>
    </row>
    <row r="5" spans="1:20" s="2" customFormat="1" x14ac:dyDescent="0.45">
      <c r="B5" s="22" t="s">
        <v>23</v>
      </c>
      <c r="C5" s="21">
        <v>3.73</v>
      </c>
      <c r="D5" s="21">
        <v>3.29</v>
      </c>
      <c r="E5" s="21">
        <v>2.79</v>
      </c>
      <c r="F5" s="21">
        <v>2.66</v>
      </c>
      <c r="G5" s="21">
        <v>2.4</v>
      </c>
      <c r="H5" s="21">
        <v>2.16</v>
      </c>
      <c r="I5" s="21">
        <v>1.95</v>
      </c>
      <c r="J5" s="21">
        <v>1.95</v>
      </c>
      <c r="K5" s="21">
        <v>1.95</v>
      </c>
      <c r="L5" s="21">
        <v>1.95</v>
      </c>
      <c r="M5" s="21">
        <v>3.29</v>
      </c>
      <c r="N5" s="21">
        <v>3.29</v>
      </c>
      <c r="O5" s="24">
        <v>2.92</v>
      </c>
      <c r="P5" s="24">
        <v>2.92</v>
      </c>
      <c r="Q5" s="24">
        <v>2.92</v>
      </c>
      <c r="R5" s="24">
        <v>2.92</v>
      </c>
      <c r="S5" s="24">
        <v>2.92</v>
      </c>
      <c r="T5" s="24">
        <v>2.92</v>
      </c>
    </row>
    <row r="6" spans="1:20" s="2" customFormat="1" x14ac:dyDescent="0.45">
      <c r="B6" s="22" t="s">
        <v>24</v>
      </c>
      <c r="C6" s="21">
        <v>2.87</v>
      </c>
      <c r="D6" s="21">
        <v>2.5299999999999998</v>
      </c>
      <c r="E6" s="21">
        <v>2.15</v>
      </c>
      <c r="F6" s="21">
        <v>2.0499999999999998</v>
      </c>
      <c r="G6" s="21">
        <v>1.84</v>
      </c>
      <c r="H6" s="21">
        <v>1.66</v>
      </c>
      <c r="I6" s="21">
        <v>1.49</v>
      </c>
      <c r="J6" s="21">
        <v>1.49</v>
      </c>
      <c r="K6" s="21">
        <v>1.49</v>
      </c>
      <c r="L6" s="21">
        <v>1.49</v>
      </c>
      <c r="M6" s="21">
        <v>2.5299999999999998</v>
      </c>
      <c r="N6" s="21">
        <v>2.5299999999999998</v>
      </c>
      <c r="O6" s="24">
        <v>2.25</v>
      </c>
      <c r="P6" s="24">
        <v>2.25</v>
      </c>
      <c r="Q6" s="24">
        <v>2.25</v>
      </c>
      <c r="R6" s="24">
        <v>2.25</v>
      </c>
      <c r="S6" s="24">
        <v>2.25</v>
      </c>
      <c r="T6" s="24">
        <v>2.25</v>
      </c>
    </row>
    <row r="7" spans="1:20" s="2" customFormat="1" x14ac:dyDescent="0.45">
      <c r="B7" s="22" t="s">
        <v>25</v>
      </c>
      <c r="C7" s="23">
        <f>'RTFC price calculation'!$C$11</f>
        <v>4.1040000000000001</v>
      </c>
      <c r="D7" s="23">
        <f>'RTFC price calculation'!$C$11</f>
        <v>4.1040000000000001</v>
      </c>
      <c r="E7" s="23">
        <f>'RTFC price calculation'!$C$11</f>
        <v>4.1040000000000001</v>
      </c>
      <c r="F7" s="23">
        <f>'RTFC price calculation'!$C$11</f>
        <v>4.1040000000000001</v>
      </c>
      <c r="G7" s="23">
        <f>'RTFC price calculation'!$C$11</f>
        <v>4.1040000000000001</v>
      </c>
      <c r="H7" s="23">
        <f>'RTFC price calculation'!$C$11</f>
        <v>4.1040000000000001</v>
      </c>
      <c r="I7" s="23">
        <f>'RTFC price calculation'!$C$11</f>
        <v>4.1040000000000001</v>
      </c>
      <c r="J7" s="23">
        <f>'RTFC price calculation'!$C$11</f>
        <v>4.1040000000000001</v>
      </c>
      <c r="K7" s="23">
        <f>'RTFC price calculation'!$C$11</f>
        <v>4.1040000000000001</v>
      </c>
      <c r="L7" s="23">
        <f>'RTFC price calculation'!$C$11</f>
        <v>4.1040000000000001</v>
      </c>
      <c r="M7" s="23">
        <f>'RTFC price calculation'!$C$11</f>
        <v>4.1040000000000001</v>
      </c>
      <c r="N7" s="23">
        <f>'RTFC price calculation'!$C$11</f>
        <v>4.1040000000000001</v>
      </c>
      <c r="O7" s="23">
        <f>'RTFC price calculation'!$C$11</f>
        <v>4.1040000000000001</v>
      </c>
      <c r="P7" s="23">
        <f>'RTFC price calculation'!$C$11</f>
        <v>4.1040000000000001</v>
      </c>
      <c r="Q7" s="23">
        <f>'RTFC price calculation'!$C$11</f>
        <v>4.1040000000000001</v>
      </c>
      <c r="R7" s="23">
        <f>'RTFC price calculation'!$C$11</f>
        <v>4.1040000000000001</v>
      </c>
      <c r="S7" s="23">
        <f>'RTFC price calculation'!$C$11</f>
        <v>4.1040000000000001</v>
      </c>
      <c r="T7" s="23">
        <f>'RTFC price calculation'!$C$11</f>
        <v>4.1040000000000001</v>
      </c>
    </row>
    <row r="8" spans="1:20" s="2" customFormat="1" x14ac:dyDescent="0.45">
      <c r="B8" s="22" t="s">
        <v>26</v>
      </c>
      <c r="C8" s="23">
        <f>'RTFC price calculation'!$D$11</f>
        <v>8.2080000000000002</v>
      </c>
      <c r="D8" s="23">
        <f>'RTFC price calculation'!$D$11</f>
        <v>8.2080000000000002</v>
      </c>
      <c r="E8" s="23">
        <f>'RTFC price calculation'!$D$11</f>
        <v>8.2080000000000002</v>
      </c>
      <c r="F8" s="23">
        <f>'RTFC price calculation'!$D$11</f>
        <v>8.2080000000000002</v>
      </c>
      <c r="G8" s="23">
        <f>'RTFC price calculation'!$D$11</f>
        <v>8.2080000000000002</v>
      </c>
      <c r="H8" s="23">
        <f>'RTFC price calculation'!$D$11</f>
        <v>8.2080000000000002</v>
      </c>
      <c r="I8" s="23">
        <f>'RTFC price calculation'!$D$11</f>
        <v>8.2080000000000002</v>
      </c>
      <c r="J8" s="23">
        <f>'RTFC price calculation'!$D$11</f>
        <v>8.2080000000000002</v>
      </c>
      <c r="K8" s="23">
        <f>'RTFC price calculation'!$D$11</f>
        <v>8.2080000000000002</v>
      </c>
      <c r="L8" s="23">
        <f>'RTFC price calculation'!$D$11</f>
        <v>8.2080000000000002</v>
      </c>
      <c r="M8" s="23">
        <f>'RTFC price calculation'!$D$11</f>
        <v>8.2080000000000002</v>
      </c>
      <c r="N8" s="23">
        <f>'RTFC price calculation'!$D$11</f>
        <v>8.2080000000000002</v>
      </c>
      <c r="O8" s="23">
        <f>'RTFC price calculation'!$D$11</f>
        <v>8.2080000000000002</v>
      </c>
      <c r="P8" s="23">
        <f>'RTFC price calculation'!$D$11</f>
        <v>8.2080000000000002</v>
      </c>
      <c r="Q8" s="23">
        <f>'RTFC price calculation'!$D$11</f>
        <v>8.2080000000000002</v>
      </c>
      <c r="R8" s="23">
        <f>'RTFC price calculation'!$D$11</f>
        <v>8.2080000000000002</v>
      </c>
      <c r="S8" s="23">
        <f>'RTFC price calculation'!$D$11</f>
        <v>8.2080000000000002</v>
      </c>
      <c r="T8" s="23">
        <f>'RTFC price calculation'!$D$11</f>
        <v>8.2080000000000002</v>
      </c>
    </row>
    <row r="9" spans="1:20" s="2" customFormat="1" x14ac:dyDescent="0.45"/>
    <row r="10" spans="1:20" s="2" customFormat="1" x14ac:dyDescent="0.45"/>
    <row r="11" spans="1:20" s="2" customFormat="1" x14ac:dyDescent="0.45"/>
    <row r="12" spans="1:20" s="2" customFormat="1" x14ac:dyDescent="0.45"/>
    <row r="13" spans="1:20" s="1" customFormat="1" ht="16.5" thickBot="1" x14ac:dyDescent="0.5">
      <c r="A13" s="3"/>
      <c r="B13" s="4"/>
      <c r="C13" s="3"/>
      <c r="D13" s="3"/>
    </row>
    <row r="14" spans="1:20" s="2" customFormat="1" ht="16.5" thickTop="1" x14ac:dyDescent="0.45">
      <c r="A14" s="5"/>
      <c r="B14" s="5"/>
      <c r="C14" s="5"/>
      <c r="D14" s="5"/>
      <c r="F14" s="6" t="s">
        <v>0</v>
      </c>
      <c r="G14" s="6" t="s">
        <v>1</v>
      </c>
      <c r="H14" s="7"/>
    </row>
    <row r="15" spans="1:20" s="2" customFormat="1" ht="12" customHeight="1" x14ac:dyDescent="0.45">
      <c r="A15" s="5"/>
      <c r="B15" s="5"/>
      <c r="C15" s="5"/>
      <c r="D15" s="5"/>
      <c r="F15" s="6"/>
      <c r="G15" s="6" t="s">
        <v>2</v>
      </c>
      <c r="H15" s="7"/>
    </row>
    <row r="16" spans="1:20" s="2" customFormat="1" ht="12" customHeight="1" x14ac:dyDescent="0.45">
      <c r="A16" s="5"/>
      <c r="B16" s="5"/>
      <c r="C16" s="5"/>
      <c r="D16" s="5"/>
      <c r="F16" s="6"/>
      <c r="G16" s="6" t="s">
        <v>3</v>
      </c>
      <c r="H16" s="7"/>
    </row>
    <row r="17" spans="1:8" s="2" customFormat="1" ht="12" customHeight="1" x14ac:dyDescent="0.45">
      <c r="A17" s="5"/>
      <c r="B17" s="5"/>
      <c r="C17" s="5"/>
      <c r="D17" s="5"/>
      <c r="F17" s="6"/>
      <c r="G17" s="6" t="s">
        <v>4</v>
      </c>
      <c r="H17" s="7"/>
    </row>
    <row r="18" spans="1:8" s="2" customFormat="1" ht="12" customHeight="1" x14ac:dyDescent="0.45">
      <c r="A18" s="5"/>
      <c r="B18" s="5"/>
      <c r="C18" s="5"/>
      <c r="D18" s="5"/>
      <c r="F18" s="6"/>
      <c r="G18" s="6" t="s">
        <v>5</v>
      </c>
      <c r="H18" s="7"/>
    </row>
    <row r="19" spans="1:8" s="2" customFormat="1" ht="12" customHeight="1" x14ac:dyDescent="0.45">
      <c r="A19" s="5"/>
      <c r="B19" s="5"/>
      <c r="C19" s="5"/>
      <c r="D19" s="5"/>
      <c r="F19" s="6"/>
      <c r="G19" s="6" t="s">
        <v>6</v>
      </c>
      <c r="H19" s="7"/>
    </row>
    <row r="20" spans="1:8" s="2" customFormat="1" ht="12" customHeight="1" x14ac:dyDescent="0.45">
      <c r="A20" s="5"/>
      <c r="B20" s="5"/>
      <c r="C20" s="5"/>
      <c r="D20" s="5"/>
      <c r="F20" s="6"/>
      <c r="G20" s="6" t="s">
        <v>7</v>
      </c>
      <c r="H20" s="7"/>
    </row>
    <row r="21" spans="1:8" s="2" customFormat="1" ht="12" customHeight="1" x14ac:dyDescent="0.45">
      <c r="A21" s="5"/>
      <c r="B21" s="5"/>
      <c r="C21" s="5"/>
      <c r="D21" s="5"/>
      <c r="F21" s="6"/>
      <c r="G21" s="6"/>
      <c r="H21" s="7"/>
    </row>
    <row r="22" spans="1:8" s="2" customFormat="1" ht="12" customHeight="1" x14ac:dyDescent="0.45">
      <c r="A22" s="5"/>
      <c r="B22" s="5"/>
      <c r="C22" s="5"/>
      <c r="D22" s="5"/>
      <c r="F22" s="6" t="s">
        <v>8</v>
      </c>
      <c r="G22" s="8" t="s">
        <v>9</v>
      </c>
      <c r="H22" s="7"/>
    </row>
    <row r="23" spans="1:8" s="2" customFormat="1" ht="12" customHeight="1" x14ac:dyDescent="0.45">
      <c r="A23" s="5"/>
      <c r="B23" s="5"/>
      <c r="C23" s="5"/>
      <c r="D23" s="5"/>
      <c r="F23" s="6" t="s">
        <v>10</v>
      </c>
      <c r="G23" s="9" t="s">
        <v>11</v>
      </c>
      <c r="H23" s="7"/>
    </row>
    <row r="24" spans="1:8" s="2" customFormat="1" ht="12" customHeight="1" x14ac:dyDescent="0.45">
      <c r="F24" s="10" t="s">
        <v>12</v>
      </c>
      <c r="G24" s="11" t="s">
        <v>13</v>
      </c>
      <c r="H24" s="7"/>
    </row>
    <row r="25" spans="1:8" s="2" customFormat="1" x14ac:dyDescent="0.45"/>
  </sheetData>
  <sheetProtection algorithmName="SHA-512" hashValue="rz7W2lOo6iBT98mz+w75X5q8TjPgK5JQHT490HOR85HgfR9fXAYvae2TZc5/zrO1afuoIgQT7fLNzbgkx8Qdeg==" saltValue="Z+GLRwiYrf7uP4RiYhEcKg==" spinCount="100000" sheet="1" objects="1" scenarios="1"/>
  <hyperlinks>
    <hyperlink ref="G22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F5D2F0DC58964583765D450A0E50DA" ma:contentTypeVersion="7" ma:contentTypeDescription="Create a new document." ma:contentTypeScope="" ma:versionID="940c1fa90fc5e75f02c986a0e613f94c">
  <xsd:schema xmlns:xsd="http://www.w3.org/2001/XMLSchema" xmlns:xs="http://www.w3.org/2001/XMLSchema" xmlns:p="http://schemas.microsoft.com/office/2006/metadata/properties" xmlns:ns2="19f55144-08e2-47b2-a7b0-a3db604cb178" xmlns:ns3="9c6be8c1-9ff8-4427-ae9c-e1cba26e5e46" targetNamespace="http://schemas.microsoft.com/office/2006/metadata/properties" ma:root="true" ma:fieldsID="a3a6f698491739942a37e4bab2c929a0" ns2:_="" ns3:_="">
    <xsd:import namespace="19f55144-08e2-47b2-a7b0-a3db604cb178"/>
    <xsd:import namespace="9c6be8c1-9ff8-4427-ae9c-e1cba26e5e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55144-08e2-47b2-a7b0-a3db604cb17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be8c1-9ff8-4427-ae9c-e1cba26e5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AE9AEE-8965-4BA9-A681-C42AE0664C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f55144-08e2-47b2-a7b0-a3db604cb178"/>
    <ds:schemaRef ds:uri="9c6be8c1-9ff8-4427-ae9c-e1cba26e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DED171-A717-421F-8FE5-399BB26B84B4}">
  <ds:schemaRefs>
    <ds:schemaRef ds:uri="http://www.w3.org/XML/1998/namespace"/>
    <ds:schemaRef ds:uri="http://purl.org/dc/terms/"/>
    <ds:schemaRef ds:uri="9c6be8c1-9ff8-4427-ae9c-e1cba26e5e46"/>
    <ds:schemaRef ds:uri="19f55144-08e2-47b2-a7b0-a3db604cb178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41A3CE3-2751-484F-B2E0-F68EF3A11A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RTFC price calculation</vt:lpstr>
      <vt:lpstr>RHI price history</vt:lpstr>
      <vt:lpstr>Methane_kWhperkg</vt:lpstr>
      <vt:lpstr>Methane_LHV</vt:lpstr>
      <vt:lpstr>MJperkWh</vt:lpstr>
      <vt:lpstr>RTFC_price</vt:lpstr>
      <vt:lpstr>'RHI price history'!RTFCs_crop</vt:lpstr>
      <vt:lpstr>RTFCs_crop</vt:lpstr>
      <vt:lpstr>'RHI price history'!RTFCs_waste</vt:lpstr>
      <vt:lpstr>RTFCs_waste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Goldsworthy</dc:creator>
  <cp:lastModifiedBy>Polly-Ann Hanson</cp:lastModifiedBy>
  <cp:lastPrinted>2021-03-24T10:10:56Z</cp:lastPrinted>
  <dcterms:created xsi:type="dcterms:W3CDTF">2017-08-04T09:16:10Z</dcterms:created>
  <dcterms:modified xsi:type="dcterms:W3CDTF">2021-03-24T10:11:42Z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0x0101003FF5D2F0DC58964583765D450A0E50DA</vt:lpwstr>
  </property>
</Properties>
</file>